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ico\Documents\Projects\Hardware\PL530\PL530_driver\"/>
    </mc:Choice>
  </mc:AlternateContent>
  <xr:revisionPtr revIDLastSave="0" documentId="8_{86F1CEC6-9E26-4221-9806-96F5AAAA9AEC}" xr6:coauthVersionLast="47" xr6:coauthVersionMax="47" xr10:uidLastSave="{00000000-0000-0000-0000-000000000000}"/>
  <bookViews>
    <workbookView xWindow="67080" yWindow="7740" windowWidth="38640" windowHeight="15720" xr2:uid="{09A1943E-F67E-4CD0-9950-0A14667B33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" i="1" l="1"/>
  <c r="O2" i="1"/>
  <c r="H14" i="1"/>
  <c r="G14" i="1"/>
  <c r="F14" i="1"/>
  <c r="E14" i="1"/>
  <c r="D14" i="1"/>
  <c r="C14" i="1"/>
  <c r="H13" i="1"/>
  <c r="G13" i="1"/>
  <c r="F13" i="1"/>
  <c r="E13" i="1"/>
  <c r="D13" i="1"/>
  <c r="C13" i="1"/>
  <c r="H11" i="1"/>
  <c r="G11" i="1"/>
  <c r="F11" i="1"/>
  <c r="E11" i="1"/>
  <c r="D11" i="1"/>
  <c r="C11" i="1"/>
  <c r="H10" i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<sst xmlns="http://schemas.openxmlformats.org/spreadsheetml/2006/main" count="14" uniqueCount="12">
  <si>
    <t>Fsw</t>
  </si>
  <si>
    <t>RT</t>
  </si>
  <si>
    <t>Lmin</t>
  </si>
  <si>
    <t>Vin</t>
  </si>
  <si>
    <t>Vout</t>
  </si>
  <si>
    <t>num</t>
  </si>
  <si>
    <t>den</t>
  </si>
  <si>
    <t>Lmin (uH)</t>
  </si>
  <si>
    <t>Current</t>
  </si>
  <si>
    <t>ISP-ISN</t>
  </si>
  <si>
    <t>Voltage</t>
  </si>
  <si>
    <t>Resistance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</si>
</sst>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#,##0.0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3" fontId="0" fillId="0" borderId="0" xfId="0" applyNumberFormat="1"/>
    <xf numFmtId="0" fontId="1" fillId="0" borderId="1" xfId="0" applyFont="1" applyBorder="1"/>
    <xf numFmtId="0" fontId="0" fillId="0" borderId="1" xfId="0" applyBorder="1"/>
    <xf numFmtId="3" fontId="1" fillId="0" borderId="1" xfId="0" applyNumberFormat="1" applyFont="1" applyBorder="1"/>
    <xf numFmtId="3" fontId="0" fillId="0" borderId="1" xfId="0" applyNumberFormat="1" applyBorder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FSW vs 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0"/>
            <c:dispEq val="0"/>
          </c:trendline>
          <c:xVal>
            <c:numRef>
              <c:f>Sheet1!$C$3:$H$3</c:f>
              <c:numCache>
                <c:formatCode>#,##0</c:formatCode>
                <c:ptCount val="6"/>
                <c:pt idx="0">
                  <c:v>499000</c:v>
                </c:pt>
                <c:pt idx="1">
                  <c:v>249000</c:v>
                </c:pt>
                <c:pt idx="2">
                  <c:v>95300</c:v>
                </c:pt>
                <c:pt idx="3">
                  <c:v>78700</c:v>
                </c:pt>
                <c:pt idx="4">
                  <c:v>57600</c:v>
                </c:pt>
                <c:pt idx="5">
                  <c:v>45300</c:v>
                </c:pt>
              </c:numCache>
            </c:numRef>
          </c:xVal>
          <c:yVal>
            <c:numRef>
              <c:f>Sheet1!$C$2:$H$2</c:f>
              <c:numCache>
                <c:formatCode>General</c:formatCode>
                <c:ptCount val="6"/>
                <c:pt idx="0">
                  <c:v>200000</c:v>
                </c:pt>
                <c:pt idx="1">
                  <c:v>400000</c:v>
                </c:pt>
                <c:pt idx="2">
                  <c:v>1000000</c:v>
                </c:pt>
                <c:pt idx="3">
                  <c:v>1200000</c:v>
                </c:pt>
                <c:pt idx="4">
                  <c:v>1600000</c:v>
                </c:pt>
                <c:pt idx="5">
                  <c:v>2000000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19-BD3D-41B4-BB88-79CC94D699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799039"/>
        <c:axId val="137799999"/>
      </c:scatterChart>
      <c:valAx>
        <c:axId val="137799039"/>
        <c:scaling>
          <c:orientation val="minMax"/>
          <c:max val="500000"/>
          <c:min val="4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799999"/>
        <c:crosses val="autoZero"/>
        <c:crossBetween val="midCat"/>
        <c:majorUnit val="15000"/>
        <c:minorUnit val="5000"/>
      </c:valAx>
      <c:valAx>
        <c:axId val="137799999"/>
        <c:scaling>
          <c:orientation val="minMax"/>
          <c:max val="2100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799039"/>
        <c:crosses val="autoZero"/>
        <c:crossBetween val="midCat"/>
        <c:majorUnit val="5000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596900</xdr:colOff>
      <xdr:row>22</xdr:row>
      <xdr:rowOff>171450</xdr:rowOff>
    </xdr:from>
    <xdr:to>
      <xdr:col>27</xdr:col>
      <xdr:colOff>247650</xdr:colOff>
      <xdr:row>51</xdr:row>
      <xdr:rowOff>104775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8740C5B-28A2-0833-2AF4-62D3961D979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4A2E0-ADD5-4718-AAF9-B43F13EEC3EA}">
  <dimension ref="B2:O14"/>
  <sheetViews>
    <sheetView tabSelected="1" zoomScaleNormal="100" workbookViewId="0">
      <selection activeCell="I9" sqref="I9"/>
    </sheetView>
  </sheetViews>
  <sheetFormatPr defaultRowHeight="14.5" x14ac:dyDescent="0.35"/>
  <cols>
    <col min="3" max="3" width="12.453125" bestFit="1" customWidth="1"/>
    <col min="14" max="14" width="10.08984375" bestFit="1" customWidth="1"/>
  </cols>
  <sheetData>
    <row r="2" spans="2:15" x14ac:dyDescent="0.35">
      <c r="B2" s="2" t="s">
        <v>0</v>
      </c>
      <c r="C2" s="3">
        <v>200000</v>
      </c>
      <c r="D2" s="3">
        <v>400000</v>
      </c>
      <c r="E2" s="3">
        <v>1000000</v>
      </c>
      <c r="F2" s="3">
        <v>1200000</v>
      </c>
      <c r="G2" s="3">
        <v>1600000</v>
      </c>
      <c r="H2" s="3">
        <v>2000000</v>
      </c>
      <c r="M2" t="s">
        <v>9</v>
      </c>
      <c r="N2" t="s">
        <v>8</v>
      </c>
      <c r="O2">
        <f>(480 /1000)</f>
        <v>0.48</v>
      </c>
    </row>
    <row r="3" spans="2:15" s="1" customFormat="1" x14ac:dyDescent="0.35">
      <c r="B3" s="4" t="s">
        <v>1</v>
      </c>
      <c r="C3" s="5">
        <v>499000</v>
      </c>
      <c r="D3" s="5">
        <v>249000</v>
      </c>
      <c r="E3" s="5">
        <v>95300</v>
      </c>
      <c r="F3" s="5">
        <v>78700</v>
      </c>
      <c r="G3" s="5">
        <v>57600</v>
      </c>
      <c r="H3" s="5">
        <v>45300</v>
      </c>
      <c r="N3" s="1" t="s">
        <v>10</v>
      </c>
      <c r="O3" s="6">
        <v>0.1</v>
      </c>
    </row>
    <row r="4" spans="2:15" x14ac:dyDescent="0.35">
      <c r="N4" t="s">
        <v>11</v>
      </c>
      <c r="O4">
        <f>O3/O2</f>
        <v>0.20833333333333334</v>
      </c>
    </row>
    <row r="6" spans="2:15" x14ac:dyDescent="0.35">
      <c r="B6" t="s">
        <v>3</v>
      </c>
      <c r="C6">
        <v>3.3</v>
      </c>
      <c r="E6" t="s">
        <v>5</v>
      </c>
    </row>
    <row r="7" spans="2:15" x14ac:dyDescent="0.35">
      <c r="B7" t="s">
        <v>4</v>
      </c>
      <c r="C7">
        <v>3.1</v>
      </c>
    </row>
    <row r="8" spans="2:15" x14ac:dyDescent="0.35">
      <c r="B8" t="s">
        <v>0</v>
      </c>
    </row>
    <row r="10" spans="2:15" x14ac:dyDescent="0.35">
      <c r="B10" t="s">
        <v>5</v>
      </c>
      <c r="C10">
        <f>($C$6 * ($C$7 - $C$6))/(2*$C$7*C2)</f>
        <v>-5.322580645161283E-7</v>
      </c>
      <c r="D10">
        <f>($C$6 * ($C$7 - $C$6))/(2*$C$7*D2)</f>
        <v>-2.6612903225806415E-7</v>
      </c>
      <c r="E10">
        <f>($C$6 * ($C$7 - $C$6))/(2*$C$7*E2)</f>
        <v>-1.0645161290322566E-7</v>
      </c>
      <c r="F10">
        <f>($C$6 * ($C$7 - $C$6))/(2*$C$7*F2)</f>
        <v>-8.8709677419354707E-8</v>
      </c>
      <c r="G10">
        <f>($C$6 * ($C$7 - $C$6))/(2*$C$7*G2)</f>
        <v>-6.6532258064516037E-8</v>
      </c>
      <c r="H10">
        <f>($C$6 * ($C$7 - $C$6))/(2*$C$7*H2)</f>
        <v>-5.3225806451612828E-8</v>
      </c>
    </row>
    <row r="11" spans="2:15" x14ac:dyDescent="0.35">
      <c r="B11" t="s">
        <v>6</v>
      </c>
      <c r="C11">
        <f>(2.3-(($C$7+0.48)/(3.3*0.9)))</f>
        <v>1.0946127946127944</v>
      </c>
      <c r="D11">
        <f>(2.3-(($C$7+0.48)/(3.3*0.9)))</f>
        <v>1.0946127946127944</v>
      </c>
      <c r="E11">
        <f>(2.3-(($C$7+0.48)/(3.3*0.9)))</f>
        <v>1.0946127946127944</v>
      </c>
      <c r="F11">
        <f>(2.3-(($C$7+0.48)/(3.3*0.9)))</f>
        <v>1.0946127946127944</v>
      </c>
      <c r="G11">
        <f>(2.3-(($C$7+0.48)/(3.3*0.9)))</f>
        <v>1.0946127946127944</v>
      </c>
      <c r="H11">
        <f>(2.3-(($C$7+0.48)/(3.3*0.9)))</f>
        <v>1.0946127946127944</v>
      </c>
    </row>
    <row r="13" spans="2:15" x14ac:dyDescent="0.35">
      <c r="B13" t="s">
        <v>2</v>
      </c>
      <c r="C13">
        <f>(C10/C11)</f>
        <v>-4.8625236899812405E-7</v>
      </c>
      <c r="D13">
        <f>(D10/D11)</f>
        <v>-2.4312618449906203E-7</v>
      </c>
      <c r="E13">
        <f>(E10/E11)</f>
        <v>-9.7250473799624813E-8</v>
      </c>
      <c r="F13">
        <f>(F10/F11)</f>
        <v>-8.1042061499687342E-8</v>
      </c>
      <c r="G13">
        <f>(G10/G11)</f>
        <v>-6.0781546124765507E-8</v>
      </c>
      <c r="H13">
        <f>(H10/H11)</f>
        <v>-4.8625236899812407E-8</v>
      </c>
    </row>
    <row r="14" spans="2:15" x14ac:dyDescent="0.35">
      <c r="B14" t="s">
        <v>7</v>
      </c>
      <c r="C14">
        <f>C13*1000000</f>
        <v>-0.48625236899812407</v>
      </c>
      <c r="D14">
        <f>D13*1000000</f>
        <v>-0.24312618449906204</v>
      </c>
      <c r="E14">
        <f>E13*1000000</f>
        <v>-9.7250473799624815E-2</v>
      </c>
      <c r="F14">
        <f>F13*1000000</f>
        <v>-8.1042061499687346E-2</v>
      </c>
      <c r="G14">
        <f>G13*1000000</f>
        <v>-6.0781546124765509E-2</v>
      </c>
      <c r="H14">
        <f>H13*1000000</f>
        <v>-4.8625236899812407E-2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Baron</dc:creator>
  <cp:lastModifiedBy>Nicolas Baron</cp:lastModifiedBy>
  <dcterms:created xsi:type="dcterms:W3CDTF">2024-08-14T20:30:04Z</dcterms:created>
  <dcterms:modified xsi:type="dcterms:W3CDTF">2024-08-22T05:59:17Z</dcterms:modified>
</cp:coreProperties>
</file>